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3" activeTab="1"/>
  </bookViews>
  <sheets>
    <sheet name="Sheet1" sheetId="1" r:id="rId1"/>
    <sheet name="13% sheet" sheetId="2" r:id="rId2"/>
  </sheets>
  <definedNames>
    <definedName name="_xlnm.Print_Area" localSheetId="1">'13% sheet'!$A$1:$K$41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12"/>
            <color indexed="8"/>
            <rFont val="Tahoma"/>
            <family val="2"/>
          </rPr>
          <t>USE THIS SHEET FOR EXPENSES FROM JANUARY 1, 2011 TO DECEMBER 31, 2019</t>
        </r>
      </text>
    </comment>
    <comment ref="D11" authorId="0">
      <text>
        <r>
          <rPr>
            <b/>
            <sz val="8"/>
            <color indexed="8"/>
            <rFont val="Tahoma"/>
            <family val="2"/>
          </rPr>
          <t xml:space="preserve">Make all entries in the relevant columns numbered 1-38 to the  right of the globalized sheet.
The blacked out boxes located on lines 17-21, and in the Vehicle Expense and home office summaries are for expenses which do not include HST e.g. insurance, payments to goverment and banks etc.
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 xml:space="preserve">This area is for expenses over $500. For computer software, equipment, and furniture expenses less than $500 (taxes included) input the full expense under #11 "Office Supplies"
</t>
        </r>
      </text>
    </comment>
    <comment ref="J18" authorId="0">
      <text>
        <r>
          <rPr>
            <b/>
            <sz val="8"/>
            <color indexed="8"/>
            <rFont val="Tahoma"/>
            <family val="2"/>
          </rPr>
          <t xml:space="preserve">Enter the business percentage of vehicle use here.
</t>
        </r>
      </text>
    </comment>
    <comment ref="J39" authorId="0">
      <text>
        <r>
          <rPr>
            <b/>
            <sz val="8"/>
            <color indexed="8"/>
            <rFont val="Tahoma"/>
            <family val="2"/>
          </rPr>
          <t xml:space="preserve">Enter the percentage of the home used exclusively  for business purposes.
</t>
        </r>
      </text>
    </comment>
    <comment ref="M22" authorId="0">
      <text>
        <r>
          <rPr>
            <b/>
            <sz val="8"/>
            <color indexed="8"/>
            <rFont val="Tahoma"/>
            <family val="2"/>
          </rPr>
          <t xml:space="preserve">Enter your receipts under the *'s , 1 per row  for this column.
Each column will then be  totalled in row 21 above the *'s.
</t>
        </r>
      </text>
    </comment>
    <comment ref="AJ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J23" authorId="0">
      <text>
        <r>
          <rPr>
            <b/>
            <sz val="8"/>
            <color indexed="8"/>
            <rFont val="Tahoma"/>
            <family val="2"/>
          </rPr>
          <t>Enter the full amount for one invoice here.</t>
        </r>
      </text>
    </comment>
    <comment ref="AJ24" authorId="0">
      <text>
        <r>
          <rPr>
            <b/>
            <sz val="8"/>
            <color indexed="8"/>
            <rFont val="Tahoma"/>
            <family val="2"/>
          </rPr>
          <t>Enter the full amount for one invoice here.</t>
        </r>
      </text>
    </comment>
    <comment ref="AJ25" authorId="0">
      <text>
        <r>
          <rPr>
            <b/>
            <sz val="8"/>
            <color indexed="8"/>
            <rFont val="Tahoma"/>
            <family val="2"/>
          </rPr>
          <t>Enter the full amount for one invoice here.</t>
        </r>
      </text>
    </comment>
    <comment ref="AK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L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M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N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O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P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Q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R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S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S23" authorId="0">
      <text>
        <r>
          <rPr>
            <b/>
            <sz val="8"/>
            <color indexed="8"/>
            <rFont val="Tahoma"/>
            <family val="2"/>
          </rPr>
          <t>Enter the full amount for one invoice here.</t>
        </r>
      </text>
    </comment>
    <comment ref="AS24" authorId="0">
      <text>
        <r>
          <rPr>
            <b/>
            <sz val="8"/>
            <color indexed="8"/>
            <rFont val="Tahoma"/>
            <family val="2"/>
          </rPr>
          <t>Enter the full amount for one invoice here.</t>
        </r>
      </text>
    </comment>
    <comment ref="AS25" authorId="0">
      <text>
        <r>
          <rPr>
            <b/>
            <sz val="8"/>
            <color indexed="8"/>
            <rFont val="Tahoma"/>
            <family val="2"/>
          </rPr>
          <t>Enter the full amount for one invoice here.</t>
        </r>
      </text>
    </comment>
    <comment ref="AT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T23" authorId="0">
      <text>
        <r>
          <rPr>
            <b/>
            <sz val="8"/>
            <color indexed="8"/>
            <rFont val="Tahoma"/>
            <family val="2"/>
          </rPr>
          <t>Enter the full amount for one invoice here.</t>
        </r>
      </text>
    </comment>
    <comment ref="AT24" authorId="0">
      <text>
        <r>
          <rPr>
            <b/>
            <sz val="8"/>
            <color indexed="8"/>
            <rFont val="Tahoma"/>
            <family val="2"/>
          </rPr>
          <t>Enter the full amount for one invoice here.</t>
        </r>
      </text>
    </comment>
    <comment ref="AT25" authorId="0">
      <text>
        <r>
          <rPr>
            <b/>
            <sz val="8"/>
            <color indexed="8"/>
            <rFont val="Tahoma"/>
            <family val="2"/>
          </rPr>
          <t>Enter the full amount for one invoice here.</t>
        </r>
      </text>
    </comment>
    <comment ref="AV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W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  <comment ref="AX22" authorId="0">
      <text>
        <r>
          <rPr>
            <b/>
            <sz val="8"/>
            <color indexed="8"/>
            <rFont val="Tahoma"/>
            <family val="2"/>
          </rPr>
          <t>Enter your receipts under the *'s , 1 per row  for this column.
Each column will then be  totalled in row 21 above the *'s.</t>
        </r>
      </text>
    </comment>
  </commentList>
</comments>
</file>

<file path=xl/sharedStrings.xml><?xml version="1.0" encoding="utf-8"?>
<sst xmlns="http://schemas.openxmlformats.org/spreadsheetml/2006/main" count="189" uniqueCount="107">
  <si>
    <t>THIS IS A BLANK MASTER WORKSHEET - SAVE YOUR WORK UNDER DIFFERENT FILE NAMES FOR EACH PERIOD</t>
  </si>
  <si>
    <t>INCOME, EXPENSE AND HST SUMMARY FOR BUSINESS</t>
  </si>
  <si>
    <t>This section of the worksheet can be used to tabulate totals of individual accounts.</t>
  </si>
  <si>
    <t>(Simplified HST method for self-employed with revenue up to $500,000 and for self-employed on HST Quick method)</t>
  </si>
  <si>
    <t>Although the account names are truncated in the columns below, they are in the order as shown on the "SUMMARY" section</t>
  </si>
  <si>
    <t>PERIOD</t>
  </si>
  <si>
    <t>(A)</t>
  </si>
  <si>
    <t>(B)</t>
  </si>
  <si>
    <t>(C)</t>
  </si>
  <si>
    <t>(D)</t>
  </si>
  <si>
    <t>(E)</t>
  </si>
  <si>
    <t>(F)</t>
  </si>
  <si>
    <t>Enter individual transactions in the appropriate account columns below the line of asterisks.</t>
  </si>
  <si>
    <t>TOTALS</t>
  </si>
  <si>
    <t>HST</t>
  </si>
  <si>
    <t>AMOUNT</t>
  </si>
  <si>
    <t>YOUR NAME</t>
  </si>
  <si>
    <t>The "TOTALS" line is set to add all amounts entered below the asterisks line to row 400.</t>
  </si>
  <si>
    <t>INCLUDING</t>
  </si>
  <si>
    <t>(13/113 or</t>
  </si>
  <si>
    <t>EXCLUDING</t>
  </si>
  <si>
    <t>(This formula can be changed if you have to go beyond row 400).</t>
  </si>
  <si>
    <t>HST (A) - (B)</t>
  </si>
  <si>
    <t>HST (D) - (E)</t>
  </si>
  <si>
    <t>The "TOTALS" for each account are automatically carried to the "TOTALS INCLUDING HST" columns "(A)" and "(D) on the</t>
  </si>
  <si>
    <t>REVENUES/COMMISSIONS</t>
  </si>
  <si>
    <t>VEHICLE EXPENSES</t>
  </si>
  <si>
    <t xml:space="preserve"> "SUMMARY" section of the worksheet.</t>
  </si>
  <si>
    <t>Income from Box 20 on T4A</t>
  </si>
  <si>
    <t>Gas &amp; Oil</t>
  </si>
  <si>
    <t>The "HST"  and "AMOUNT EXCLUDING HST" on the "SUMMARY" section of the worksheet are calculated automatically.</t>
  </si>
  <si>
    <t>Repairs, Washes, CAA</t>
  </si>
  <si>
    <t>To obtain a complete HST calculation additional steps are required:</t>
  </si>
  <si>
    <t>GENERAL EXPENSES</t>
  </si>
  <si>
    <t>Lease Costs</t>
  </si>
  <si>
    <t>Step 1.  In cell J18 of the "Vehicle Expenses" section in the shaded box below "Bus. %" enter the business percentage.</t>
  </si>
  <si>
    <t>Inventory/Supplies/Materials</t>
  </si>
  <si>
    <t>Insurance</t>
  </si>
  <si>
    <t>Step 2.  In cell J38 of the "Office-in-Home" in the shaded box to the left of "Bus. %" enter the business percentage.</t>
  </si>
  <si>
    <t>Accounting &amp; Legal Fees</t>
  </si>
  <si>
    <t>Licence</t>
  </si>
  <si>
    <t>In both Step 1 and 2, enter the percentage as a regular number (i.e.. enter "90" if the business use is 90%).</t>
  </si>
  <si>
    <t>Advertising, Promotion, Gifts</t>
  </si>
  <si>
    <t>Interest on Auto Loan</t>
  </si>
  <si>
    <t xml:space="preserve">FOR BOTH HOME OFFICE EXPENSES AND BUSINESS DINNERS, the HST not claimed in the middle column as an </t>
  </si>
  <si>
    <t>Commercial Rent</t>
  </si>
  <si>
    <t xml:space="preserve">Parking - Apartment </t>
  </si>
  <si>
    <t>Input Tax Credit, is added back to the figure for a business deduction.</t>
  </si>
  <si>
    <t>Conventions,Seminars,Training</t>
  </si>
  <si>
    <t>TOTAL VEHICLE</t>
  </si>
  <si>
    <t>Delivery,Courier,Taxis</t>
  </si>
  <si>
    <t>BUSINESS PORTION</t>
  </si>
  <si>
    <t>Total KM</t>
  </si>
  <si>
    <t>Bus. KM</t>
  </si>
  <si>
    <t>Bus. %</t>
  </si>
  <si>
    <t>ITEM #</t>
  </si>
  <si>
    <t>Membership Dues and Fees</t>
  </si>
  <si>
    <t>KILOMETRES</t>
  </si>
  <si>
    <t>REVENUE</t>
  </si>
  <si>
    <t>GENERAL</t>
  </si>
  <si>
    <t>VEHICLE</t>
  </si>
  <si>
    <t>EQUIPMENT</t>
  </si>
  <si>
    <t>HOME</t>
  </si>
  <si>
    <t>Entertainment &amp; Meals: at 100%</t>
  </si>
  <si>
    <t xml:space="preserve">VEHICLE HST </t>
  </si>
  <si>
    <t>**</t>
  </si>
  <si>
    <t>ACCOUNTS</t>
  </si>
  <si>
    <t>Condo Fees</t>
  </si>
  <si>
    <t>Equipment Rental/Short Term Auto</t>
  </si>
  <si>
    <t xml:space="preserve"> ** HST - If business usage is 90% or more, claim 100% of vehicle HST.</t>
  </si>
  <si>
    <t>Office Supplies,Postages,etc.</t>
  </si>
  <si>
    <t xml:space="preserve"> Otherwise claim HST on exact percentage of business use.</t>
  </si>
  <si>
    <t>Parking and 407 fees</t>
  </si>
  <si>
    <t>***************</t>
  </si>
  <si>
    <t>Subcontract &amp; Consulting Fees</t>
  </si>
  <si>
    <t>EQUIPMENT PURCHASES</t>
  </si>
  <si>
    <t>Tel.,Cell,Internet,Website, &amp;L.D.</t>
  </si>
  <si>
    <t>Computer Equipment (Class 50)</t>
  </si>
  <si>
    <t>Travel: 100% of Meals</t>
  </si>
  <si>
    <t>Computer Software (Class 12)</t>
  </si>
  <si>
    <t>Travel: 100% Hotel/Fares/Cleaning</t>
  </si>
  <si>
    <t>Equipment &amp; Furniture (Class 8)</t>
  </si>
  <si>
    <t>Interest &amp; Bank Charges</t>
  </si>
  <si>
    <t>Automobile (Class 10 &amp; 10.1)</t>
  </si>
  <si>
    <t>E&amp;O Ins., Licences</t>
  </si>
  <si>
    <t xml:space="preserve">EQUIPMENT HST </t>
  </si>
  <si>
    <t>Health Premiums.</t>
  </si>
  <si>
    <t>Referral Fees</t>
  </si>
  <si>
    <t xml:space="preserve">OFFICE-IN-HOME - 100% </t>
  </si>
  <si>
    <t>Salaries, Payroll / Casual Labour</t>
  </si>
  <si>
    <t>Heat, Water, Hydro</t>
  </si>
  <si>
    <t>TOTAL GENERAL EXPENSES</t>
  </si>
  <si>
    <t xml:space="preserve">Repairs / Maintenance </t>
  </si>
  <si>
    <t>HST on Vehicle Expenses</t>
  </si>
  <si>
    <t>HST on Equipment Purchases</t>
  </si>
  <si>
    <t>Mortgage Interest</t>
  </si>
  <si>
    <t>HST on Office-In-Home</t>
  </si>
  <si>
    <t>Rent or Property Taxes</t>
  </si>
  <si>
    <t>TOTAL HST PAID IN PERIOD</t>
  </si>
  <si>
    <t>TOTAL OFFICE-IN-HOME</t>
  </si>
  <si>
    <t>NET HST PAYABLE/REFUND</t>
  </si>
  <si>
    <t>Bus.%</t>
  </si>
  <si>
    <t xml:space="preserve">  ( = LINE 1 LESS  LINE 26)</t>
  </si>
  <si>
    <t xml:space="preserve">HOME-OFFICE HST </t>
  </si>
  <si>
    <t xml:space="preserve">FROM: January 1, </t>
  </si>
  <si>
    <t xml:space="preserve">  TO:  December 31, </t>
  </si>
  <si>
    <t>(416) 493-0444                  THE   TAXPERTS GROUP                  www.taxpertsgroup.ca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</si>
</sst>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_(* #,##0.00_);_(* \(#,##0.00\);_(* \-??_);_(@_)"/>
    <numFmt numFmtId="174" formatCode="_(* #,##0_);_(* \(#,##0\);_(* \-??_);_(@_)"/>
    <numFmt numFmtId="175" formatCode="_-* #,##0.00_-;\-* #,##0.00_-;_-* \-??_-;_-@_-"/>
    <numFmt numFmtId="176" formatCode="_-* #,##0.00000_-;\-* #,##0.00000_-;_-* \-?????_-;_-@_-"/>
  </numFmts>
  <fonts count="44">
    <font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172" fontId="5" fillId="0" borderId="14" xfId="0" applyNumberFormat="1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173" fontId="0" fillId="0" borderId="20" xfId="42" applyFont="1" applyFill="1" applyBorder="1" applyAlignment="1" applyProtection="1">
      <alignment/>
      <protection/>
    </xf>
    <xf numFmtId="173" fontId="0" fillId="0" borderId="21" xfId="42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173" fontId="0" fillId="0" borderId="17" xfId="0" applyNumberFormat="1" applyFont="1" applyFill="1" applyBorder="1" applyAlignment="1" applyProtection="1">
      <alignment/>
      <protection/>
    </xf>
    <xf numFmtId="173" fontId="0" fillId="0" borderId="17" xfId="42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/>
      <protection locked="0"/>
    </xf>
    <xf numFmtId="173" fontId="0" fillId="0" borderId="24" xfId="42" applyFont="1" applyFill="1" applyBorder="1" applyAlignment="1" applyProtection="1">
      <alignment/>
      <protection/>
    </xf>
    <xf numFmtId="173" fontId="0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/>
    </xf>
    <xf numFmtId="173" fontId="0" fillId="0" borderId="20" xfId="0" applyNumberFormat="1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174" fontId="0" fillId="0" borderId="20" xfId="0" applyNumberFormat="1" applyFont="1" applyFill="1" applyBorder="1" applyAlignment="1" applyProtection="1">
      <alignment/>
      <protection locked="0"/>
    </xf>
    <xf numFmtId="173" fontId="5" fillId="0" borderId="20" xfId="42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16" xfId="0" applyFont="1" applyFill="1" applyBorder="1" applyAlignment="1" applyProtection="1">
      <alignment/>
      <protection/>
    </xf>
    <xf numFmtId="175" fontId="0" fillId="0" borderId="15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73" fontId="0" fillId="34" borderId="0" xfId="42" applyFont="1" applyFill="1" applyBorder="1" applyAlignment="1" applyProtection="1">
      <alignment/>
      <protection/>
    </xf>
    <xf numFmtId="173" fontId="0" fillId="0" borderId="0" xfId="42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173" fontId="3" fillId="0" borderId="0" xfId="42" applyFont="1" applyFill="1" applyBorder="1" applyAlignment="1" applyProtection="1">
      <alignment/>
      <protection locked="0"/>
    </xf>
    <xf numFmtId="173" fontId="1" fillId="0" borderId="0" xfId="42" applyFont="1" applyFill="1" applyBorder="1" applyAlignment="1" applyProtection="1">
      <alignment/>
      <protection locked="0"/>
    </xf>
    <xf numFmtId="173" fontId="0" fillId="33" borderId="17" xfId="42" applyFont="1" applyFill="1" applyBorder="1" applyAlignment="1" applyProtection="1">
      <alignment/>
      <protection/>
    </xf>
    <xf numFmtId="176" fontId="1" fillId="0" borderId="0" xfId="42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73" fontId="0" fillId="0" borderId="25" xfId="42" applyFont="1" applyFill="1" applyBorder="1" applyAlignment="1" applyProtection="1">
      <alignment/>
      <protection/>
    </xf>
    <xf numFmtId="173" fontId="0" fillId="0" borderId="26" xfId="42" applyFont="1" applyFill="1" applyBorder="1" applyAlignment="1" applyProtection="1">
      <alignment/>
      <protection/>
    </xf>
    <xf numFmtId="173" fontId="0" fillId="0" borderId="15" xfId="42" applyFont="1" applyFill="1" applyBorder="1" applyAlignment="1" applyProtection="1">
      <alignment/>
      <protection/>
    </xf>
    <xf numFmtId="173" fontId="0" fillId="0" borderId="13" xfId="42" applyFont="1" applyFill="1" applyBorder="1" applyAlignment="1" applyProtection="1">
      <alignment/>
      <protection/>
    </xf>
    <xf numFmtId="173" fontId="0" fillId="0" borderId="11" xfId="42" applyFont="1" applyFill="1" applyBorder="1" applyAlignment="1" applyProtection="1">
      <alignment/>
      <protection/>
    </xf>
    <xf numFmtId="173" fontId="0" fillId="33" borderId="0" xfId="42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10" fontId="5" fillId="0" borderId="14" xfId="42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left"/>
      <protection/>
    </xf>
    <xf numFmtId="173" fontId="0" fillId="0" borderId="0" xfId="42" applyFont="1" applyFill="1" applyBorder="1" applyAlignment="1" applyProtection="1">
      <alignment/>
      <protection/>
    </xf>
    <xf numFmtId="10" fontId="0" fillId="0" borderId="11" xfId="0" applyNumberFormat="1" applyFont="1" applyFill="1" applyBorder="1" applyAlignment="1" applyProtection="1">
      <alignment/>
      <protection locked="0"/>
    </xf>
    <xf numFmtId="0" fontId="6" fillId="0" borderId="27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1"/>
  <sheetViews>
    <sheetView tabSelected="1" zoomScale="84" zoomScaleNormal="84" zoomScalePageLayoutView="0" workbookViewId="0" topLeftCell="A1">
      <selection activeCell="G5" sqref="G5"/>
    </sheetView>
  </sheetViews>
  <sheetFormatPr defaultColWidth="9.140625" defaultRowHeight="12.75"/>
  <cols>
    <col min="1" max="1" width="3.7109375" style="1" customWidth="1"/>
    <col min="2" max="2" width="25.8515625" style="1" customWidth="1"/>
    <col min="3" max="3" width="12.28125" style="1" customWidth="1"/>
    <col min="4" max="4" width="11.28125" style="1" customWidth="1"/>
    <col min="5" max="5" width="13.421875" style="1" customWidth="1"/>
    <col min="6" max="6" width="3.28125" style="1" customWidth="1"/>
    <col min="7" max="7" width="28.8515625" style="1" customWidth="1"/>
    <col min="8" max="8" width="11.28125" style="1" customWidth="1"/>
    <col min="9" max="9" width="10.7109375" style="1" customWidth="1"/>
    <col min="10" max="10" width="12.421875" style="1" customWidth="1"/>
    <col min="11" max="11" width="9.140625" style="1" customWidth="1"/>
    <col min="12" max="12" width="10.7109375" style="1" customWidth="1"/>
    <col min="13" max="13" width="12.421875" style="1" customWidth="1"/>
    <col min="14" max="34" width="10.7109375" style="1" customWidth="1"/>
    <col min="35" max="35" width="11.421875" style="1" customWidth="1"/>
    <col min="36" max="50" width="10.7109375" style="1" customWidth="1"/>
    <col min="51" max="16384" width="9.140625" style="1" customWidth="1"/>
  </cols>
  <sheetData>
    <row r="1" spans="1:62" ht="20.25" customHeight="1">
      <c r="A1" s="2"/>
      <c r="B1" s="77" t="s">
        <v>106</v>
      </c>
      <c r="C1" s="77"/>
      <c r="D1" s="77"/>
      <c r="E1" s="77"/>
      <c r="F1" s="77"/>
      <c r="G1" s="77"/>
      <c r="H1" s="77"/>
      <c r="I1" s="77"/>
      <c r="J1" s="77"/>
      <c r="L1" s="3" t="s">
        <v>0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ht="15.75" customHeight="1">
      <c r="A2" s="5"/>
      <c r="B2" s="78" t="s">
        <v>1</v>
      </c>
      <c r="C2" s="78"/>
      <c r="D2" s="78"/>
      <c r="E2" s="78"/>
      <c r="F2" s="78"/>
      <c r="G2" s="78"/>
      <c r="H2" s="78"/>
      <c r="I2" s="78"/>
      <c r="J2" s="78"/>
      <c r="L2" s="4" t="s">
        <v>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ht="12" customHeight="1">
      <c r="A3" s="6"/>
      <c r="B3" s="79" t="s">
        <v>3</v>
      </c>
      <c r="C3" s="79"/>
      <c r="D3" s="79"/>
      <c r="E3" s="79"/>
      <c r="F3" s="79"/>
      <c r="G3" s="79"/>
      <c r="H3" s="79"/>
      <c r="I3" s="79"/>
      <c r="J3" s="79"/>
      <c r="L3" s="4" t="s">
        <v>4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ht="11.25" customHeight="1">
      <c r="A4" s="7"/>
      <c r="B4" s="8" t="s">
        <v>5</v>
      </c>
      <c r="C4" s="9" t="s">
        <v>6</v>
      </c>
      <c r="D4" s="9" t="s">
        <v>7</v>
      </c>
      <c r="E4" s="9" t="s">
        <v>8</v>
      </c>
      <c r="F4" s="10"/>
      <c r="G4" s="10"/>
      <c r="H4" s="9" t="s">
        <v>9</v>
      </c>
      <c r="I4" s="9" t="s">
        <v>10</v>
      </c>
      <c r="J4" s="9" t="s">
        <v>11</v>
      </c>
      <c r="L4" s="3" t="s">
        <v>12</v>
      </c>
      <c r="M4" s="3"/>
      <c r="N4" s="3"/>
      <c r="O4" s="3"/>
      <c r="P4" s="3"/>
      <c r="Q4" s="3"/>
      <c r="R4" s="3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ht="11.25" customHeight="1">
      <c r="A5" s="11"/>
      <c r="B5" s="12" t="s">
        <v>104</v>
      </c>
      <c r="C5" s="13" t="s">
        <v>13</v>
      </c>
      <c r="D5" s="13" t="s">
        <v>14</v>
      </c>
      <c r="E5" s="13" t="s">
        <v>15</v>
      </c>
      <c r="F5" s="10"/>
      <c r="G5" s="14" t="s">
        <v>16</v>
      </c>
      <c r="H5" s="13" t="s">
        <v>13</v>
      </c>
      <c r="I5" s="13" t="s">
        <v>14</v>
      </c>
      <c r="J5" s="13" t="s">
        <v>15</v>
      </c>
      <c r="L5" s="4" t="s">
        <v>17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ht="11.25" customHeight="1">
      <c r="A6" s="11"/>
      <c r="B6" s="15"/>
      <c r="C6" s="16" t="s">
        <v>18</v>
      </c>
      <c r="D6" s="16" t="s">
        <v>19</v>
      </c>
      <c r="E6" s="16" t="s">
        <v>20</v>
      </c>
      <c r="F6" s="10"/>
      <c r="G6" s="10"/>
      <c r="H6" s="16" t="s">
        <v>18</v>
      </c>
      <c r="I6" s="16" t="s">
        <v>19</v>
      </c>
      <c r="J6" s="16" t="s">
        <v>20</v>
      </c>
      <c r="L6" s="4"/>
      <c r="M6" s="4" t="s">
        <v>21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ht="11.25" customHeight="1">
      <c r="A7" s="11"/>
      <c r="B7" s="12" t="s">
        <v>105</v>
      </c>
      <c r="C7" s="9" t="s">
        <v>14</v>
      </c>
      <c r="D7" s="17">
        <v>0.115044</v>
      </c>
      <c r="E7" s="9" t="s">
        <v>22</v>
      </c>
      <c r="F7" s="10"/>
      <c r="G7" s="10"/>
      <c r="H7" s="9" t="s">
        <v>14</v>
      </c>
      <c r="I7" s="17">
        <v>0.11504</v>
      </c>
      <c r="J7" s="9" t="s">
        <v>23</v>
      </c>
      <c r="L7" s="4" t="s">
        <v>24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ht="12.75">
      <c r="A8" s="18">
        <v>1</v>
      </c>
      <c r="B8" s="19" t="s">
        <v>25</v>
      </c>
      <c r="C8" s="20"/>
      <c r="D8" s="7"/>
      <c r="E8" s="7"/>
      <c r="F8" s="15"/>
      <c r="G8" s="21" t="s">
        <v>26</v>
      </c>
      <c r="H8" s="22"/>
      <c r="I8" s="22"/>
      <c r="J8" s="22"/>
      <c r="L8" s="4"/>
      <c r="M8" s="4" t="s">
        <v>27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ht="12.75">
      <c r="A9" s="23"/>
      <c r="B9" s="24" t="s">
        <v>28</v>
      </c>
      <c r="C9" s="25">
        <f>M21</f>
        <v>0</v>
      </c>
      <c r="D9" s="25">
        <f>C9*0.115044</f>
        <v>0</v>
      </c>
      <c r="E9" s="26">
        <f>C9-D9</f>
        <v>0</v>
      </c>
      <c r="F9" s="27">
        <v>22</v>
      </c>
      <c r="G9" s="28" t="s">
        <v>29</v>
      </c>
      <c r="H9" s="29">
        <f>AH21</f>
        <v>0</v>
      </c>
      <c r="I9" s="30">
        <f>H9*0.115044</f>
        <v>0</v>
      </c>
      <c r="J9" s="30">
        <f aca="true" t="shared" si="0" ref="J9:J15">H9-I9</f>
        <v>0</v>
      </c>
      <c r="L9" s="4" t="s">
        <v>30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ht="12.75">
      <c r="A10" s="31"/>
      <c r="B10" s="15"/>
      <c r="C10" s="15"/>
      <c r="D10" s="15"/>
      <c r="E10" s="15"/>
      <c r="F10" s="27">
        <v>23</v>
      </c>
      <c r="G10" s="32" t="s">
        <v>31</v>
      </c>
      <c r="H10" s="29">
        <f>AI21</f>
        <v>0</v>
      </c>
      <c r="I10" s="30">
        <f>H10*0.115044</f>
        <v>0</v>
      </c>
      <c r="J10" s="30">
        <f t="shared" si="0"/>
        <v>0</v>
      </c>
      <c r="L10" s="4" t="s">
        <v>32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ht="12.75">
      <c r="A11" s="33"/>
      <c r="B11" s="34" t="s">
        <v>33</v>
      </c>
      <c r="C11" s="15"/>
      <c r="D11" s="15"/>
      <c r="E11" s="15"/>
      <c r="F11" s="27">
        <v>24</v>
      </c>
      <c r="G11" s="32" t="s">
        <v>34</v>
      </c>
      <c r="H11" s="29">
        <f>AJ21</f>
        <v>0</v>
      </c>
      <c r="I11" s="30">
        <f>H11*0.115044</f>
        <v>0</v>
      </c>
      <c r="J11" s="30">
        <f t="shared" si="0"/>
        <v>0</v>
      </c>
      <c r="L11" s="4"/>
      <c r="M11" s="4" t="s">
        <v>35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12.75">
      <c r="A12" s="18">
        <f>A8+1</f>
        <v>2</v>
      </c>
      <c r="B12" s="35" t="s">
        <v>36</v>
      </c>
      <c r="C12" s="30">
        <f>N21</f>
        <v>0</v>
      </c>
      <c r="D12" s="30">
        <f aca="true" t="shared" si="1" ref="D12:D18">C12*0.115044</f>
        <v>0</v>
      </c>
      <c r="E12" s="36">
        <f aca="true" t="shared" si="2" ref="E12:E32">C12-D12</f>
        <v>0</v>
      </c>
      <c r="F12" s="27">
        <v>25</v>
      </c>
      <c r="G12" s="32" t="s">
        <v>37</v>
      </c>
      <c r="H12" s="37">
        <f>AK21</f>
        <v>0</v>
      </c>
      <c r="I12" s="38"/>
      <c r="J12" s="30">
        <f t="shared" si="0"/>
        <v>0</v>
      </c>
      <c r="L12" s="4"/>
      <c r="M12" s="4" t="s">
        <v>38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ht="12.75">
      <c r="A13" s="18">
        <f aca="true" t="shared" si="3" ref="A13:A31">A12+1</f>
        <v>3</v>
      </c>
      <c r="B13" s="39" t="s">
        <v>39</v>
      </c>
      <c r="C13" s="30">
        <f>O21</f>
        <v>0</v>
      </c>
      <c r="D13" s="30">
        <f t="shared" si="1"/>
        <v>0</v>
      </c>
      <c r="E13" s="36">
        <f t="shared" si="2"/>
        <v>0</v>
      </c>
      <c r="F13" s="27">
        <v>26</v>
      </c>
      <c r="G13" s="32" t="s">
        <v>40</v>
      </c>
      <c r="H13" s="37">
        <f>AL21</f>
        <v>0</v>
      </c>
      <c r="I13" s="38"/>
      <c r="J13" s="30">
        <f t="shared" si="0"/>
        <v>0</v>
      </c>
      <c r="L13" s="4"/>
      <c r="M13" s="4" t="s">
        <v>41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ht="12.75">
      <c r="A14" s="18">
        <f t="shared" si="3"/>
        <v>4</v>
      </c>
      <c r="B14" s="39" t="s">
        <v>42</v>
      </c>
      <c r="C14" s="30">
        <f>P21</f>
        <v>0</v>
      </c>
      <c r="D14" s="30">
        <f t="shared" si="1"/>
        <v>0</v>
      </c>
      <c r="E14" s="36">
        <f t="shared" si="2"/>
        <v>0</v>
      </c>
      <c r="F14" s="27">
        <v>27</v>
      </c>
      <c r="G14" s="32" t="s">
        <v>43</v>
      </c>
      <c r="H14" s="37">
        <f>AM21</f>
        <v>0</v>
      </c>
      <c r="I14" s="38"/>
      <c r="J14" s="30">
        <f t="shared" si="0"/>
        <v>0</v>
      </c>
      <c r="L14" s="4"/>
      <c r="M14" s="4" t="s">
        <v>44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ht="12.75">
      <c r="A15" s="18">
        <f t="shared" si="3"/>
        <v>5</v>
      </c>
      <c r="B15" s="39" t="s">
        <v>45</v>
      </c>
      <c r="C15" s="30">
        <f>Q21</f>
        <v>0</v>
      </c>
      <c r="D15" s="30">
        <f t="shared" si="1"/>
        <v>0</v>
      </c>
      <c r="E15" s="36">
        <f t="shared" si="2"/>
        <v>0</v>
      </c>
      <c r="F15" s="27">
        <v>28</v>
      </c>
      <c r="G15" s="32" t="s">
        <v>46</v>
      </c>
      <c r="H15" s="37">
        <f>AN21</f>
        <v>0</v>
      </c>
      <c r="I15" s="38"/>
      <c r="J15" s="30">
        <f t="shared" si="0"/>
        <v>0</v>
      </c>
      <c r="L15" s="4"/>
      <c r="M15" s="4" t="s">
        <v>47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12.75">
      <c r="A16" s="18">
        <f t="shared" si="3"/>
        <v>6</v>
      </c>
      <c r="B16" s="39" t="s">
        <v>48</v>
      </c>
      <c r="C16" s="30">
        <f>R21</f>
        <v>0</v>
      </c>
      <c r="D16" s="30">
        <f t="shared" si="1"/>
        <v>0</v>
      </c>
      <c r="E16" s="36">
        <f t="shared" si="2"/>
        <v>0</v>
      </c>
      <c r="F16" s="27"/>
      <c r="G16" s="40" t="s">
        <v>49</v>
      </c>
      <c r="H16" s="41"/>
      <c r="I16" s="42">
        <f>SUM(I9:I11)</f>
        <v>0</v>
      </c>
      <c r="J16" s="4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ht="12.75">
      <c r="A17" s="18">
        <f t="shared" si="3"/>
        <v>7</v>
      </c>
      <c r="B17" s="39" t="s">
        <v>50</v>
      </c>
      <c r="C17" s="30">
        <f>S21</f>
        <v>0</v>
      </c>
      <c r="D17" s="30">
        <f t="shared" si="1"/>
        <v>0</v>
      </c>
      <c r="E17" s="36">
        <f t="shared" si="2"/>
        <v>0</v>
      </c>
      <c r="F17" s="27"/>
      <c r="G17" s="43" t="s">
        <v>51</v>
      </c>
      <c r="H17" s="8" t="s">
        <v>52</v>
      </c>
      <c r="I17" s="16" t="s">
        <v>53</v>
      </c>
      <c r="J17" s="43" t="s">
        <v>54</v>
      </c>
      <c r="L17" s="44" t="s">
        <v>55</v>
      </c>
      <c r="M17" s="45">
        <v>1</v>
      </c>
      <c r="N17" s="45">
        <v>2</v>
      </c>
      <c r="O17" s="45">
        <v>3</v>
      </c>
      <c r="P17" s="45">
        <v>4</v>
      </c>
      <c r="Q17" s="45">
        <v>5</v>
      </c>
      <c r="R17" s="45">
        <v>6</v>
      </c>
      <c r="S17" s="45">
        <v>7</v>
      </c>
      <c r="T17" s="45">
        <v>8</v>
      </c>
      <c r="U17" s="45">
        <v>9</v>
      </c>
      <c r="V17" s="45">
        <v>10</v>
      </c>
      <c r="W17" s="45">
        <v>11</v>
      </c>
      <c r="X17" s="45">
        <v>12</v>
      </c>
      <c r="Y17" s="45">
        <v>13</v>
      </c>
      <c r="Z17" s="45">
        <v>14</v>
      </c>
      <c r="AA17" s="45">
        <v>15</v>
      </c>
      <c r="AB17" s="45">
        <v>16</v>
      </c>
      <c r="AC17" s="45">
        <v>17</v>
      </c>
      <c r="AD17" s="45">
        <v>18</v>
      </c>
      <c r="AE17" s="45">
        <v>19</v>
      </c>
      <c r="AF17" s="45">
        <v>20</v>
      </c>
      <c r="AG17" s="45">
        <v>21</v>
      </c>
      <c r="AH17" s="45">
        <v>22</v>
      </c>
      <c r="AI17" s="45">
        <v>23</v>
      </c>
      <c r="AJ17" s="45">
        <v>24</v>
      </c>
      <c r="AK17" s="45">
        <v>25</v>
      </c>
      <c r="AL17" s="45">
        <v>26</v>
      </c>
      <c r="AM17" s="45">
        <v>27</v>
      </c>
      <c r="AN17" s="45">
        <v>28</v>
      </c>
      <c r="AO17" s="45">
        <v>29</v>
      </c>
      <c r="AP17" s="45">
        <v>30</v>
      </c>
      <c r="AQ17" s="45">
        <v>31</v>
      </c>
      <c r="AR17" s="45">
        <v>32</v>
      </c>
      <c r="AS17" s="45">
        <v>33</v>
      </c>
      <c r="AT17" s="45">
        <v>34</v>
      </c>
      <c r="AU17" s="45">
        <v>35</v>
      </c>
      <c r="AV17" s="45">
        <v>36</v>
      </c>
      <c r="AW17" s="45">
        <v>37</v>
      </c>
      <c r="AX17" s="45">
        <v>38</v>
      </c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ht="12.75">
      <c r="A18" s="18">
        <f t="shared" si="3"/>
        <v>8</v>
      </c>
      <c r="B18" s="39" t="s">
        <v>56</v>
      </c>
      <c r="C18" s="30">
        <f>T21</f>
        <v>0</v>
      </c>
      <c r="D18" s="30">
        <f t="shared" si="1"/>
        <v>0</v>
      </c>
      <c r="E18" s="36">
        <f t="shared" si="2"/>
        <v>0</v>
      </c>
      <c r="F18" s="27"/>
      <c r="G18" s="43" t="s">
        <v>57</v>
      </c>
      <c r="H18" s="46"/>
      <c r="I18" s="46"/>
      <c r="J18" s="47">
        <v>90</v>
      </c>
      <c r="L18" s="3"/>
      <c r="M18" s="48" t="s">
        <v>58</v>
      </c>
      <c r="N18" s="48" t="s">
        <v>59</v>
      </c>
      <c r="O18" s="48" t="s">
        <v>59</v>
      </c>
      <c r="P18" s="48" t="s">
        <v>59</v>
      </c>
      <c r="Q18" s="48" t="s">
        <v>59</v>
      </c>
      <c r="R18" s="48" t="s">
        <v>59</v>
      </c>
      <c r="S18" s="48" t="s">
        <v>59</v>
      </c>
      <c r="T18" s="48" t="s">
        <v>59</v>
      </c>
      <c r="U18" s="48" t="s">
        <v>59</v>
      </c>
      <c r="V18" s="48" t="s">
        <v>59</v>
      </c>
      <c r="W18" s="48" t="s">
        <v>59</v>
      </c>
      <c r="X18" s="48" t="s">
        <v>59</v>
      </c>
      <c r="Y18" s="48" t="s">
        <v>59</v>
      </c>
      <c r="Z18" s="48" t="s">
        <v>59</v>
      </c>
      <c r="AA18" s="48" t="s">
        <v>59</v>
      </c>
      <c r="AB18" s="48" t="s">
        <v>59</v>
      </c>
      <c r="AC18" s="48" t="s">
        <v>59</v>
      </c>
      <c r="AD18" s="48" t="s">
        <v>59</v>
      </c>
      <c r="AE18" s="48" t="s">
        <v>59</v>
      </c>
      <c r="AF18" s="48" t="s">
        <v>59</v>
      </c>
      <c r="AG18" s="48" t="s">
        <v>59</v>
      </c>
      <c r="AH18" s="48" t="s">
        <v>60</v>
      </c>
      <c r="AI18" s="48" t="s">
        <v>60</v>
      </c>
      <c r="AJ18" s="48" t="s">
        <v>60</v>
      </c>
      <c r="AK18" s="48" t="s">
        <v>60</v>
      </c>
      <c r="AL18" s="48" t="s">
        <v>60</v>
      </c>
      <c r="AM18" s="48" t="s">
        <v>60</v>
      </c>
      <c r="AN18" s="48" t="s">
        <v>60</v>
      </c>
      <c r="AO18" s="48" t="s">
        <v>61</v>
      </c>
      <c r="AP18" s="48" t="s">
        <v>61</v>
      </c>
      <c r="AQ18" s="48" t="s">
        <v>61</v>
      </c>
      <c r="AR18" s="48" t="s">
        <v>61</v>
      </c>
      <c r="AS18" s="48" t="s">
        <v>62</v>
      </c>
      <c r="AT18" s="48" t="s">
        <v>62</v>
      </c>
      <c r="AU18" s="48" t="s">
        <v>62</v>
      </c>
      <c r="AV18" s="48" t="s">
        <v>62</v>
      </c>
      <c r="AW18" s="48" t="s">
        <v>62</v>
      </c>
      <c r="AX18" s="48" t="s">
        <v>62</v>
      </c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ht="12.75">
      <c r="A19" s="18">
        <f t="shared" si="3"/>
        <v>9</v>
      </c>
      <c r="B19" s="39" t="s">
        <v>63</v>
      </c>
      <c r="C19" s="30">
        <f>U21</f>
        <v>0</v>
      </c>
      <c r="D19" s="30">
        <f>C19*0.115044/2</f>
        <v>0</v>
      </c>
      <c r="E19" s="36">
        <f t="shared" si="2"/>
        <v>0</v>
      </c>
      <c r="F19" s="27"/>
      <c r="G19" s="40" t="s">
        <v>64</v>
      </c>
      <c r="H19" s="49"/>
      <c r="I19" s="50">
        <f>IF($J$18&gt;=90,$I$16,$J$18*$I$16/100)</f>
        <v>0</v>
      </c>
      <c r="J19" s="11" t="s">
        <v>65</v>
      </c>
      <c r="L19" s="3" t="s">
        <v>66</v>
      </c>
      <c r="M19" s="51" t="str">
        <f>B8</f>
        <v>REVENUES/COMMISSIONS</v>
      </c>
      <c r="N19" s="51" t="str">
        <f>B12</f>
        <v>Inventory/Supplies/Materials</v>
      </c>
      <c r="O19" s="51" t="str">
        <f>B13</f>
        <v>Accounting &amp; Legal Fees</v>
      </c>
      <c r="P19" s="51" t="str">
        <f>B14</f>
        <v>Advertising, Promotion, Gifts</v>
      </c>
      <c r="Q19" s="51" t="str">
        <f>B15</f>
        <v>Commercial Rent</v>
      </c>
      <c r="R19" s="51" t="str">
        <f>B16</f>
        <v>Conventions,Seminars,Training</v>
      </c>
      <c r="S19" s="51" t="str">
        <f>B17</f>
        <v>Delivery,Courier,Taxis</v>
      </c>
      <c r="T19" s="51" t="str">
        <f>B18</f>
        <v>Membership Dues and Fees</v>
      </c>
      <c r="U19" s="51" t="str">
        <f>B19</f>
        <v>Entertainment &amp; Meals: at 100%</v>
      </c>
      <c r="V19" s="51" t="str">
        <f>B20</f>
        <v>Equipment Rental/Short Term Auto</v>
      </c>
      <c r="W19" s="51" t="str">
        <f>B21</f>
        <v>Office Supplies,Postages,etc.</v>
      </c>
      <c r="X19" s="51" t="str">
        <f>B22</f>
        <v>Parking and 407 fees</v>
      </c>
      <c r="Y19" s="51" t="str">
        <f>B23</f>
        <v>Subcontract &amp; Consulting Fees</v>
      </c>
      <c r="Z19" s="51" t="str">
        <f>B24</f>
        <v>Tel.,Cell,Internet,Website, &amp;L.D.</v>
      </c>
      <c r="AA19" s="51" t="str">
        <f>B25</f>
        <v>Travel: 100% of Meals</v>
      </c>
      <c r="AB19" s="51" t="str">
        <f>B26</f>
        <v>Travel: 100% Hotel/Fares/Cleaning</v>
      </c>
      <c r="AC19" s="51" t="str">
        <f>B27</f>
        <v>Interest &amp; Bank Charges</v>
      </c>
      <c r="AD19" s="51" t="str">
        <f>B28</f>
        <v>E&amp;O Ins., Licences</v>
      </c>
      <c r="AE19" s="51" t="str">
        <f>B29</f>
        <v>Health Premiums.</v>
      </c>
      <c r="AF19" s="51" t="str">
        <f>B30</f>
        <v>Referral Fees</v>
      </c>
      <c r="AG19" s="51" t="str">
        <f>B31</f>
        <v>Salaries, Payroll / Casual Labour</v>
      </c>
      <c r="AH19" s="51" t="str">
        <f>G9</f>
        <v>Gas &amp; Oil</v>
      </c>
      <c r="AI19" s="51" t="str">
        <f>G10</f>
        <v>Repairs, Washes, CAA</v>
      </c>
      <c r="AJ19" s="51" t="str">
        <f>G11</f>
        <v>Lease Costs</v>
      </c>
      <c r="AK19" s="51" t="str">
        <f>G12</f>
        <v>Insurance</v>
      </c>
      <c r="AL19" s="51" t="str">
        <f>G13</f>
        <v>Licence</v>
      </c>
      <c r="AM19" s="51" t="str">
        <f>G14</f>
        <v>Interest on Auto Loan</v>
      </c>
      <c r="AN19" s="51" t="str">
        <f>G15</f>
        <v>Parking - Apartment </v>
      </c>
      <c r="AO19" s="51" t="str">
        <f>G24</f>
        <v>Computer Equipment (Class 50)</v>
      </c>
      <c r="AP19" s="51" t="str">
        <f>G25</f>
        <v>Computer Software (Class 12)</v>
      </c>
      <c r="AQ19" s="51" t="str">
        <f>G26</f>
        <v>Equipment &amp; Furniture (Class 8)</v>
      </c>
      <c r="AR19" s="51" t="str">
        <f>G27</f>
        <v>Automobile (Class 10 &amp; 10.1)</v>
      </c>
      <c r="AS19" s="51" t="str">
        <f>G31</f>
        <v>Heat, Water, Hydro</v>
      </c>
      <c r="AT19" s="51" t="str">
        <f>G32</f>
        <v>Repairs / Maintenance </v>
      </c>
      <c r="AU19" s="51" t="s">
        <v>67</v>
      </c>
      <c r="AV19" s="51" t="str">
        <f>G34</f>
        <v>Insurance</v>
      </c>
      <c r="AW19" s="51" t="str">
        <f>G35</f>
        <v>Mortgage Interest</v>
      </c>
      <c r="AX19" s="51" t="str">
        <f>G36</f>
        <v>Rent or Property Taxes</v>
      </c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ht="12.75">
      <c r="A20" s="18">
        <f t="shared" si="3"/>
        <v>10</v>
      </c>
      <c r="B20" s="39" t="s">
        <v>68</v>
      </c>
      <c r="C20" s="30">
        <f>V21</f>
        <v>0</v>
      </c>
      <c r="D20" s="30">
        <f>C20*0.115044</f>
        <v>0</v>
      </c>
      <c r="E20" s="36">
        <f t="shared" si="2"/>
        <v>0</v>
      </c>
      <c r="F20" s="27"/>
      <c r="G20" s="80" t="s">
        <v>69</v>
      </c>
      <c r="H20" s="80"/>
      <c r="I20" s="80"/>
      <c r="J20" s="80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ht="12.75">
      <c r="A21" s="18">
        <f t="shared" si="3"/>
        <v>11</v>
      </c>
      <c r="B21" s="39" t="s">
        <v>70</v>
      </c>
      <c r="C21" s="30">
        <f>W21</f>
        <v>0</v>
      </c>
      <c r="D21" s="30">
        <f>C21*0.115044</f>
        <v>0</v>
      </c>
      <c r="E21" s="36">
        <f t="shared" si="2"/>
        <v>0</v>
      </c>
      <c r="F21" s="27"/>
      <c r="G21" s="81" t="s">
        <v>71</v>
      </c>
      <c r="H21" s="81"/>
      <c r="I21" s="81"/>
      <c r="J21" s="81"/>
      <c r="L21" s="3" t="s">
        <v>13</v>
      </c>
      <c r="M21" s="52">
        <f aca="true" t="shared" si="4" ref="M21:AX21">SUM(M23:M401)</f>
        <v>0</v>
      </c>
      <c r="N21" s="52">
        <f t="shared" si="4"/>
        <v>0</v>
      </c>
      <c r="O21" s="52">
        <f t="shared" si="4"/>
        <v>0</v>
      </c>
      <c r="P21" s="52">
        <f t="shared" si="4"/>
        <v>0</v>
      </c>
      <c r="Q21" s="52">
        <f t="shared" si="4"/>
        <v>0</v>
      </c>
      <c r="R21" s="52">
        <f t="shared" si="4"/>
        <v>0</v>
      </c>
      <c r="S21" s="52">
        <f t="shared" si="4"/>
        <v>0</v>
      </c>
      <c r="T21" s="52">
        <f t="shared" si="4"/>
        <v>0</v>
      </c>
      <c r="U21" s="52">
        <f t="shared" si="4"/>
        <v>0</v>
      </c>
      <c r="V21" s="52">
        <f t="shared" si="4"/>
        <v>0</v>
      </c>
      <c r="W21" s="52">
        <f t="shared" si="4"/>
        <v>0</v>
      </c>
      <c r="X21" s="52">
        <f t="shared" si="4"/>
        <v>0</v>
      </c>
      <c r="Y21" s="52">
        <f t="shared" si="4"/>
        <v>0</v>
      </c>
      <c r="Z21" s="52">
        <f t="shared" si="4"/>
        <v>0</v>
      </c>
      <c r="AA21" s="52">
        <f t="shared" si="4"/>
        <v>0</v>
      </c>
      <c r="AB21" s="52">
        <f t="shared" si="4"/>
        <v>0</v>
      </c>
      <c r="AC21" s="52">
        <f t="shared" si="4"/>
        <v>0</v>
      </c>
      <c r="AD21" s="52">
        <f t="shared" si="4"/>
        <v>0</v>
      </c>
      <c r="AE21" s="52">
        <f t="shared" si="4"/>
        <v>0</v>
      </c>
      <c r="AF21" s="52">
        <f t="shared" si="4"/>
        <v>0</v>
      </c>
      <c r="AG21" s="52">
        <f t="shared" si="4"/>
        <v>0</v>
      </c>
      <c r="AH21" s="52">
        <f t="shared" si="4"/>
        <v>0</v>
      </c>
      <c r="AI21" s="52">
        <f t="shared" si="4"/>
        <v>0</v>
      </c>
      <c r="AJ21" s="52">
        <f t="shared" si="4"/>
        <v>0</v>
      </c>
      <c r="AK21" s="52">
        <f t="shared" si="4"/>
        <v>0</v>
      </c>
      <c r="AL21" s="52">
        <f t="shared" si="4"/>
        <v>0</v>
      </c>
      <c r="AM21" s="52">
        <f t="shared" si="4"/>
        <v>0</v>
      </c>
      <c r="AN21" s="52">
        <f t="shared" si="4"/>
        <v>0</v>
      </c>
      <c r="AO21" s="52">
        <f t="shared" si="4"/>
        <v>0</v>
      </c>
      <c r="AP21" s="52">
        <f t="shared" si="4"/>
        <v>0</v>
      </c>
      <c r="AQ21" s="52">
        <f t="shared" si="4"/>
        <v>0</v>
      </c>
      <c r="AR21" s="52">
        <f t="shared" si="4"/>
        <v>0</v>
      </c>
      <c r="AS21" s="52">
        <f t="shared" si="4"/>
        <v>0</v>
      </c>
      <c r="AT21" s="52">
        <f t="shared" si="4"/>
        <v>0</v>
      </c>
      <c r="AU21" s="52">
        <f t="shared" si="4"/>
        <v>0</v>
      </c>
      <c r="AV21" s="52">
        <f t="shared" si="4"/>
        <v>0</v>
      </c>
      <c r="AW21" s="52">
        <f t="shared" si="4"/>
        <v>0</v>
      </c>
      <c r="AX21" s="52">
        <f t="shared" si="4"/>
        <v>0</v>
      </c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ht="12.75">
      <c r="A22" s="18">
        <f t="shared" si="3"/>
        <v>12</v>
      </c>
      <c r="B22" s="39" t="s">
        <v>72</v>
      </c>
      <c r="C22" s="30">
        <f>X21</f>
        <v>0</v>
      </c>
      <c r="D22" s="30">
        <f>C22*0.115044</f>
        <v>0</v>
      </c>
      <c r="E22" s="36">
        <f t="shared" si="2"/>
        <v>0</v>
      </c>
      <c r="F22" s="27"/>
      <c r="G22" s="22"/>
      <c r="H22" s="22"/>
      <c r="I22" s="22"/>
      <c r="J22" s="22"/>
      <c r="L22" s="4"/>
      <c r="M22" s="4" t="s">
        <v>73</v>
      </c>
      <c r="N22" s="4" t="s">
        <v>73</v>
      </c>
      <c r="O22" s="4" t="s">
        <v>73</v>
      </c>
      <c r="P22" s="4" t="s">
        <v>73</v>
      </c>
      <c r="Q22" s="4" t="s">
        <v>73</v>
      </c>
      <c r="R22" s="4" t="s">
        <v>73</v>
      </c>
      <c r="S22" s="4" t="s">
        <v>73</v>
      </c>
      <c r="T22" s="4" t="s">
        <v>73</v>
      </c>
      <c r="U22" s="4" t="s">
        <v>73</v>
      </c>
      <c r="V22" s="4" t="s">
        <v>73</v>
      </c>
      <c r="W22" s="4" t="s">
        <v>73</v>
      </c>
      <c r="X22" s="4" t="s">
        <v>73</v>
      </c>
      <c r="Y22" s="4" t="s">
        <v>73</v>
      </c>
      <c r="Z22" s="4" t="s">
        <v>73</v>
      </c>
      <c r="AA22" s="4" t="s">
        <v>73</v>
      </c>
      <c r="AB22" s="4" t="s">
        <v>73</v>
      </c>
      <c r="AC22" s="4" t="s">
        <v>73</v>
      </c>
      <c r="AD22" s="4" t="s">
        <v>73</v>
      </c>
      <c r="AE22" s="4" t="s">
        <v>73</v>
      </c>
      <c r="AF22" s="4" t="s">
        <v>73</v>
      </c>
      <c r="AG22" s="4" t="s">
        <v>73</v>
      </c>
      <c r="AH22" s="4" t="s">
        <v>73</v>
      </c>
      <c r="AI22" s="4" t="s">
        <v>73</v>
      </c>
      <c r="AJ22" s="4" t="s">
        <v>73</v>
      </c>
      <c r="AK22" s="4" t="s">
        <v>73</v>
      </c>
      <c r="AL22" s="4" t="s">
        <v>73</v>
      </c>
      <c r="AM22" s="4" t="s">
        <v>73</v>
      </c>
      <c r="AN22" s="4" t="s">
        <v>73</v>
      </c>
      <c r="AO22" s="4" t="s">
        <v>73</v>
      </c>
      <c r="AP22" s="4" t="s">
        <v>73</v>
      </c>
      <c r="AQ22" s="4" t="s">
        <v>73</v>
      </c>
      <c r="AR22" s="4" t="s">
        <v>73</v>
      </c>
      <c r="AS22" s="4" t="s">
        <v>73</v>
      </c>
      <c r="AT22" s="4" t="s">
        <v>73</v>
      </c>
      <c r="AU22" s="4" t="s">
        <v>73</v>
      </c>
      <c r="AV22" s="4" t="s">
        <v>73</v>
      </c>
      <c r="AW22" s="4" t="s">
        <v>73</v>
      </c>
      <c r="AX22" s="4" t="s">
        <v>73</v>
      </c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ht="12.75">
      <c r="A23" s="18">
        <f t="shared" si="3"/>
        <v>13</v>
      </c>
      <c r="B23" s="39" t="s">
        <v>74</v>
      </c>
      <c r="C23" s="30">
        <f>Y21</f>
        <v>0</v>
      </c>
      <c r="D23" s="30">
        <f>C23*0.115044</f>
        <v>0</v>
      </c>
      <c r="E23" s="36">
        <f t="shared" si="2"/>
        <v>0</v>
      </c>
      <c r="F23" s="27"/>
      <c r="G23" s="34" t="s">
        <v>75</v>
      </c>
      <c r="H23" s="15"/>
      <c r="I23" s="15"/>
      <c r="J23" s="15"/>
      <c r="L23" s="4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1:62" ht="12.75">
      <c r="A24" s="18">
        <f t="shared" si="3"/>
        <v>14</v>
      </c>
      <c r="B24" s="54" t="s">
        <v>76</v>
      </c>
      <c r="C24" s="30">
        <f>Z21</f>
        <v>0</v>
      </c>
      <c r="D24" s="30">
        <f>C24*0.115044</f>
        <v>0</v>
      </c>
      <c r="E24" s="36">
        <f t="shared" si="2"/>
        <v>0</v>
      </c>
      <c r="F24" s="27">
        <v>29</v>
      </c>
      <c r="G24" s="32" t="s">
        <v>77</v>
      </c>
      <c r="H24" s="29">
        <f>AO21</f>
        <v>0</v>
      </c>
      <c r="I24" s="30">
        <f>H24*0.115044</f>
        <v>0</v>
      </c>
      <c r="J24" s="30">
        <f>H24-I24</f>
        <v>0</v>
      </c>
      <c r="L24" s="4"/>
      <c r="M24" s="53"/>
      <c r="N24" s="53"/>
      <c r="O24" s="53"/>
      <c r="P24" s="53"/>
      <c r="Q24" s="55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50" ht="12.75">
      <c r="A25" s="18">
        <f t="shared" si="3"/>
        <v>15</v>
      </c>
      <c r="B25" s="54" t="s">
        <v>78</v>
      </c>
      <c r="C25" s="30">
        <f>AA21</f>
        <v>0</v>
      </c>
      <c r="D25" s="30">
        <f>C25*0.115044/2</f>
        <v>0</v>
      </c>
      <c r="E25" s="36">
        <f t="shared" si="2"/>
        <v>0</v>
      </c>
      <c r="F25" s="27">
        <v>30</v>
      </c>
      <c r="G25" s="32" t="s">
        <v>79</v>
      </c>
      <c r="H25" s="29">
        <f>AP21</f>
        <v>0</v>
      </c>
      <c r="I25" s="30">
        <f>H25*0.115044</f>
        <v>0</v>
      </c>
      <c r="J25" s="30">
        <f>H25-I25</f>
        <v>0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</row>
    <row r="26" spans="1:50" ht="12.75">
      <c r="A26" s="18">
        <f t="shared" si="3"/>
        <v>16</v>
      </c>
      <c r="B26" s="54" t="s">
        <v>80</v>
      </c>
      <c r="C26" s="30">
        <f>AB21</f>
        <v>0</v>
      </c>
      <c r="D26" s="30">
        <f>C26*0.115044</f>
        <v>0</v>
      </c>
      <c r="E26" s="36">
        <f t="shared" si="2"/>
        <v>0</v>
      </c>
      <c r="F26" s="27">
        <v>31</v>
      </c>
      <c r="G26" s="32" t="s">
        <v>81</v>
      </c>
      <c r="H26" s="29">
        <f>AQ21</f>
        <v>0</v>
      </c>
      <c r="I26" s="30">
        <f>H26*0.115044</f>
        <v>0</v>
      </c>
      <c r="J26" s="30">
        <f>H26-I26</f>
        <v>0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</row>
    <row r="27" spans="1:50" ht="12.75">
      <c r="A27" s="18">
        <f t="shared" si="3"/>
        <v>17</v>
      </c>
      <c r="B27" s="39" t="s">
        <v>82</v>
      </c>
      <c r="C27" s="57">
        <f>AC21</f>
        <v>0</v>
      </c>
      <c r="D27" s="57"/>
      <c r="E27" s="36">
        <f t="shared" si="2"/>
        <v>0</v>
      </c>
      <c r="F27" s="27">
        <v>32</v>
      </c>
      <c r="G27" s="32" t="s">
        <v>83</v>
      </c>
      <c r="H27" s="29">
        <f>AR21</f>
        <v>0</v>
      </c>
      <c r="I27" s="30">
        <f>H27*0.115044</f>
        <v>0</v>
      </c>
      <c r="J27" s="30">
        <f>H27-I27</f>
        <v>0</v>
      </c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</row>
    <row r="28" spans="1:50" ht="12.75">
      <c r="A28" s="18">
        <f t="shared" si="3"/>
        <v>18</v>
      </c>
      <c r="B28" s="39" t="s">
        <v>84</v>
      </c>
      <c r="C28" s="57">
        <f>AD21</f>
        <v>0</v>
      </c>
      <c r="D28" s="57"/>
      <c r="E28" s="36">
        <f t="shared" si="2"/>
        <v>0</v>
      </c>
      <c r="F28" s="27"/>
      <c r="G28" s="40" t="s">
        <v>85</v>
      </c>
      <c r="H28" s="15"/>
      <c r="I28" s="42">
        <f>SUM(I24:I27)</f>
        <v>0</v>
      </c>
      <c r="J28" s="15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</row>
    <row r="29" spans="1:50" ht="12.75">
      <c r="A29" s="18">
        <f t="shared" si="3"/>
        <v>19</v>
      </c>
      <c r="B29" s="39" t="s">
        <v>86</v>
      </c>
      <c r="C29" s="57">
        <f>AE21</f>
        <v>0</v>
      </c>
      <c r="D29" s="57"/>
      <c r="E29" s="36">
        <f t="shared" si="2"/>
        <v>0</v>
      </c>
      <c r="F29" s="27"/>
      <c r="G29" s="15"/>
      <c r="H29" s="15"/>
      <c r="I29" s="15"/>
      <c r="J29" s="15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</row>
    <row r="30" spans="1:50" ht="12.75">
      <c r="A30" s="18">
        <f t="shared" si="3"/>
        <v>20</v>
      </c>
      <c r="B30" s="39" t="s">
        <v>87</v>
      </c>
      <c r="C30" s="57">
        <f>AF21</f>
        <v>0</v>
      </c>
      <c r="D30" s="57"/>
      <c r="E30" s="36">
        <f t="shared" si="2"/>
        <v>0</v>
      </c>
      <c r="F30" s="27"/>
      <c r="G30" s="19" t="s">
        <v>88</v>
      </c>
      <c r="H30" s="22"/>
      <c r="I30" s="22"/>
      <c r="J30" s="15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</row>
    <row r="31" spans="1:50" ht="12.75">
      <c r="A31" s="18">
        <f t="shared" si="3"/>
        <v>21</v>
      </c>
      <c r="B31" s="39" t="s">
        <v>89</v>
      </c>
      <c r="C31" s="57">
        <f>AG21</f>
        <v>0</v>
      </c>
      <c r="D31" s="57"/>
      <c r="E31" s="36">
        <f t="shared" si="2"/>
        <v>0</v>
      </c>
      <c r="F31" s="27">
        <v>33</v>
      </c>
      <c r="G31" s="28" t="s">
        <v>90</v>
      </c>
      <c r="H31" s="29">
        <f>AS21</f>
        <v>0</v>
      </c>
      <c r="I31" s="30">
        <f>H31*0.115044*J39</f>
        <v>0</v>
      </c>
      <c r="J31" s="30">
        <f aca="true" t="shared" si="5" ref="J31:J36">H31-I31</f>
        <v>0</v>
      </c>
      <c r="M31" s="58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</row>
    <row r="32" spans="1:50" ht="12.75">
      <c r="A32" s="59"/>
      <c r="B32" s="60" t="s">
        <v>91</v>
      </c>
      <c r="C32" s="61"/>
      <c r="D32" s="61"/>
      <c r="E32" s="62">
        <f t="shared" si="2"/>
        <v>0</v>
      </c>
      <c r="F32" s="27">
        <v>34</v>
      </c>
      <c r="G32" s="12" t="s">
        <v>92</v>
      </c>
      <c r="H32" s="29">
        <f>AT21</f>
        <v>0</v>
      </c>
      <c r="I32" s="30">
        <f>H32*0.115044*J39</f>
        <v>0</v>
      </c>
      <c r="J32" s="30">
        <f t="shared" si="5"/>
        <v>0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</row>
    <row r="33" spans="1:50" ht="12.75">
      <c r="A33" s="59"/>
      <c r="B33" s="60"/>
      <c r="C33" s="63"/>
      <c r="D33" s="64"/>
      <c r="E33" s="65"/>
      <c r="F33" s="27">
        <v>35</v>
      </c>
      <c r="G33" s="28" t="s">
        <v>67</v>
      </c>
      <c r="H33" s="37">
        <f>AU21</f>
        <v>0</v>
      </c>
      <c r="I33" s="66"/>
      <c r="J33" s="30">
        <f t="shared" si="5"/>
        <v>0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</row>
    <row r="34" spans="1:50" ht="12.75">
      <c r="A34" s="59"/>
      <c r="B34" s="67" t="s">
        <v>93</v>
      </c>
      <c r="C34" s="63"/>
      <c r="D34" s="30">
        <f>I16</f>
        <v>0</v>
      </c>
      <c r="E34" s="65"/>
      <c r="F34" s="27">
        <v>36</v>
      </c>
      <c r="G34" s="32" t="s">
        <v>37</v>
      </c>
      <c r="H34" s="37">
        <f>AV21</f>
        <v>0</v>
      </c>
      <c r="I34" s="38"/>
      <c r="J34" s="30">
        <f t="shared" si="5"/>
        <v>0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</row>
    <row r="35" spans="1:50" ht="12.75">
      <c r="A35" s="59"/>
      <c r="B35" s="67" t="s">
        <v>94</v>
      </c>
      <c r="C35" s="63"/>
      <c r="D35" s="30">
        <f>I28</f>
        <v>0</v>
      </c>
      <c r="E35" s="65"/>
      <c r="F35" s="27">
        <v>37</v>
      </c>
      <c r="G35" s="32" t="s">
        <v>95</v>
      </c>
      <c r="H35" s="37">
        <f>AW21</f>
        <v>0</v>
      </c>
      <c r="I35" s="38"/>
      <c r="J35" s="30">
        <f t="shared" si="5"/>
        <v>0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</row>
    <row r="36" spans="1:50" ht="12.75">
      <c r="A36" s="59"/>
      <c r="B36" s="67" t="s">
        <v>96</v>
      </c>
      <c r="C36" s="63"/>
      <c r="D36" s="30">
        <f>I39</f>
        <v>0</v>
      </c>
      <c r="E36" s="65"/>
      <c r="F36" s="27">
        <v>38</v>
      </c>
      <c r="G36" s="32" t="s">
        <v>97</v>
      </c>
      <c r="H36" s="37">
        <f>AX21</f>
        <v>0</v>
      </c>
      <c r="I36" s="38"/>
      <c r="J36" s="30">
        <f t="shared" si="5"/>
        <v>0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</row>
    <row r="37" spans="1:50" ht="12.75">
      <c r="A37" s="59"/>
      <c r="B37" s="60" t="s">
        <v>98</v>
      </c>
      <c r="C37" s="63"/>
      <c r="D37" s="61">
        <f>SUM(D12:D36)</f>
        <v>0</v>
      </c>
      <c r="E37" s="65"/>
      <c r="F37" s="22"/>
      <c r="G37" s="68" t="s">
        <v>99</v>
      </c>
      <c r="H37" s="41"/>
      <c r="I37" s="42">
        <f>SUM(I31:I36)</f>
        <v>0</v>
      </c>
      <c r="J37" s="41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</row>
    <row r="38" spans="1:50" ht="12.75">
      <c r="A38" s="59"/>
      <c r="B38" s="69" t="s">
        <v>100</v>
      </c>
      <c r="C38" s="63"/>
      <c r="D38" s="63"/>
      <c r="E38" s="65"/>
      <c r="F38" s="22"/>
      <c r="G38" s="16" t="s">
        <v>51</v>
      </c>
      <c r="H38" s="11"/>
      <c r="I38" s="70"/>
      <c r="J38" s="71" t="s">
        <v>101</v>
      </c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</row>
    <row r="39" spans="1:50" ht="15.75" customHeight="1">
      <c r="A39" s="6"/>
      <c r="B39" s="9" t="s">
        <v>102</v>
      </c>
      <c r="C39" s="63"/>
      <c r="D39" s="25">
        <f>D9-D37</f>
        <v>0</v>
      </c>
      <c r="E39" s="72"/>
      <c r="F39" s="15"/>
      <c r="G39" s="68" t="s">
        <v>103</v>
      </c>
      <c r="H39" s="49"/>
      <c r="I39" s="25">
        <f>I31+I32</f>
        <v>0</v>
      </c>
      <c r="J39" s="73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</row>
    <row r="40" spans="1:50" ht="13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</row>
    <row r="41" spans="1:50" ht="12.75">
      <c r="A41" s="22"/>
      <c r="B41" s="74"/>
      <c r="C41" s="75"/>
      <c r="D41" s="75"/>
      <c r="E41" s="75"/>
      <c r="F41" s="75"/>
      <c r="G41" s="75"/>
      <c r="H41" s="75"/>
      <c r="I41" s="75"/>
      <c r="J41" s="7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</row>
  </sheetData>
  <sheetProtection selectLockedCells="1" selectUnlockedCells="1"/>
  <mergeCells count="5">
    <mergeCell ref="B1:J1"/>
    <mergeCell ref="B2:J2"/>
    <mergeCell ref="B3:J3"/>
    <mergeCell ref="G20:J20"/>
    <mergeCell ref="G21:J21"/>
  </mergeCells>
  <printOptions/>
  <pageMargins left="0.75" right="0.75" top="1" bottom="1" header="0.5118055555555555" footer="0.5118055555555555"/>
  <pageSetup horizontalDpi="300" verticalDpi="300" orientation="landscape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</dc:creator>
  <cp:keywords/>
  <dc:description/>
  <cp:lastModifiedBy>Taxspert4</cp:lastModifiedBy>
  <dcterms:created xsi:type="dcterms:W3CDTF">2017-11-22T19:18:59Z</dcterms:created>
  <dcterms:modified xsi:type="dcterms:W3CDTF">2020-02-10T18:10:46Z</dcterms:modified>
  <cp:category/>
  <cp:version/>
  <cp:contentType/>
  <cp:contentStatus/>
</cp:coreProperties>
</file>